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รายละเอียดรับ-จ่าย" sheetId="1" r:id="rId1"/>
    <sheet name="งบรายรับรายจ่าย" sheetId="2" r:id="rId2"/>
  </sheets>
  <definedNames>
    <definedName name="_xlnm.Print_Titles" localSheetId="0">'รายละเอียดรับ-จ่าย'!$4:$5</definedName>
  </definedNames>
  <calcPr fullCalcOnLoad="1"/>
</workbook>
</file>

<file path=xl/sharedStrings.xml><?xml version="1.0" encoding="utf-8"?>
<sst xmlns="http://schemas.openxmlformats.org/spreadsheetml/2006/main" count="237" uniqueCount="128">
  <si>
    <t>รายการ</t>
  </si>
  <si>
    <t>งบกลาง</t>
  </si>
  <si>
    <t>ค่าตอบแทน</t>
  </si>
  <si>
    <t>ค่าใช้สอย</t>
  </si>
  <si>
    <t>เงินอุดหนุน</t>
  </si>
  <si>
    <t>ค่าครุภัณฑ์</t>
  </si>
  <si>
    <t>ค่าที่ดินและสิ่งก่อสร้าง</t>
  </si>
  <si>
    <t>ค่าวัสดุ</t>
  </si>
  <si>
    <t>510000</t>
  </si>
  <si>
    <t>531000</t>
  </si>
  <si>
    <t>532000</t>
  </si>
  <si>
    <t>533000</t>
  </si>
  <si>
    <t>561000</t>
  </si>
  <si>
    <t>541000</t>
  </si>
  <si>
    <t>542000</t>
  </si>
  <si>
    <t>เงินเดือน</t>
  </si>
  <si>
    <t>ค่าจ้างชั่วคราว</t>
  </si>
  <si>
    <t>รายจ่ายอื่น</t>
  </si>
  <si>
    <t>550000</t>
  </si>
  <si>
    <t>ค่าสาธารณูปโภค</t>
  </si>
  <si>
    <t>534000</t>
  </si>
  <si>
    <t>รหัสบัญชี</t>
  </si>
  <si>
    <t>ประมาณการ</t>
  </si>
  <si>
    <t>รายได้จัดเก็บเอง</t>
  </si>
  <si>
    <t>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</si>
  <si>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</si>
  <si>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</si>
  <si>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</si>
  <si>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</si>
  <si>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</si>
  <si>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</si>
  <si>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</si>
  <si>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</si>
  <si>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</si>
  <si>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รวม</t>
  </si>
  <si>
    <t>หมวดค่าธรรมเนียม ค่าปรับและใบอนุญาต</t>
  </si>
  <si>
    <t>412000</t>
  </si>
  <si>
    <t>(1) ค่าธรรมเนียมเกี่ยวกับการการควบคุมอาคาร</t>
  </si>
  <si>
    <t>412106</t>
  </si>
  <si>
    <t>(2) ค่าปรับการผิดสัญญา</t>
  </si>
  <si>
    <t>412210</t>
  </si>
  <si>
    <t>หมวดรายได้จากทรัพย์สิน</t>
  </si>
  <si>
    <t>413000</t>
  </si>
  <si>
    <t>(1) ดอกเบี้ย</t>
  </si>
  <si>
    <t>413003</t>
  </si>
  <si>
    <t>หมวดรายได้เบ็ดเตล็ด</t>
  </si>
  <si>
    <t>415000</t>
  </si>
  <si>
    <t>(1) ค่าขายแบบแปลน</t>
  </si>
  <si>
    <t>415004</t>
  </si>
  <si>
    <t>(2) รายได้เบ็ดเตล็ดอื่น ๆ</t>
  </si>
  <si>
    <t>415999</t>
  </si>
  <si>
    <t xml:space="preserve">รายได้ที่รัฐบาลเก็บแล้วจัดสรรให้องค์กรปกครองส่วนท้องถิน </t>
  </si>
  <si>
    <t>หมวดภาษีจัดสรร</t>
  </si>
  <si>
    <t>421000</t>
  </si>
  <si>
    <t>421003</t>
  </si>
  <si>
    <t>421004</t>
  </si>
  <si>
    <t>421005</t>
  </si>
  <si>
    <t>421006</t>
  </si>
  <si>
    <t>421007</t>
  </si>
  <si>
    <t>421011</t>
  </si>
  <si>
    <t>421012</t>
  </si>
  <si>
    <t>421013</t>
  </si>
  <si>
    <t>421015</t>
  </si>
  <si>
    <t xml:space="preserve">รายได้ที่รัฐบาลอุดหนุนให้องค์กรปกครองส่วนท้องถิ่น </t>
  </si>
  <si>
    <t>หมวดเงินอุดหนุน</t>
  </si>
  <si>
    <t>430000</t>
  </si>
  <si>
    <t>(1) เงินอุดหนุนทั่วไป  สำหรับดำเนินการตามอำนาจหน้าที่ฯ</t>
  </si>
  <si>
    <t>431002</t>
  </si>
  <si>
    <t>รายรับไม่รวมเงินอุดหนุนเฉพาะกิจ</t>
  </si>
  <si>
    <t>(2) เงินอุดหนุนเฉพาะกิจ</t>
  </si>
  <si>
    <t>2.3  สำหรับสนับสนุนศูนย์พัฒนาเด็กเล็ก</t>
  </si>
  <si>
    <t xml:space="preserve">2.4  สำหรับพัฒนา อปท. กรณีเร่งด่วน </t>
  </si>
  <si>
    <t>รวมรายรับทั้งสิ้น</t>
  </si>
  <si>
    <t>องค์การบริหารส่วนตำบลตะเคียน    อำเภอด่านขุนทด   จังหวัดนครราชสีมา</t>
  </si>
  <si>
    <t>รายรับจริง</t>
  </si>
  <si>
    <t>+สูง</t>
  </si>
  <si>
    <t>-ต่ำ</t>
  </si>
  <si>
    <t>+</t>
  </si>
  <si>
    <t>-</t>
  </si>
  <si>
    <t>2.1  สำหรับสนันสนุนการเสริมสร้างสวัสดิการทางสังคมให้แก่คนพิการฯ</t>
  </si>
  <si>
    <t>2.2  สำหรับสนับสนุนการสงเคราะห์เบี้ยยังชีพผู้สูงอายุ</t>
  </si>
  <si>
    <t>2.3.3  เงินทุนการศึกษาสำหรับครูผู้ดูแลเด็ก</t>
  </si>
  <si>
    <t>รายจ่ายจริง</t>
  </si>
  <si>
    <t>รายจ่ายตามงบประมาณการรายจ่าย</t>
  </si>
  <si>
    <t>521000</t>
  </si>
  <si>
    <t>522000</t>
  </si>
  <si>
    <t>รวมรายจ่ายตามประมาณการรายจ่ายทั้งสิ้น</t>
  </si>
  <si>
    <t>รวมรายจ่ายที่จ่ายจากเงินอุดหนุนเฉพาะกิจ</t>
  </si>
  <si>
    <t>รวมรายจ่ายทั้งสิ้น</t>
  </si>
  <si>
    <t>สูงกว่า</t>
  </si>
  <si>
    <t>รายรับ                                 รายจ่าย</t>
  </si>
  <si>
    <t>(ต่ำกว่า)</t>
  </si>
  <si>
    <t>ภาษีอากร</t>
  </si>
  <si>
    <t>ค่าธรรมเนียม  ค่าปรับและใบอนุญาต</t>
  </si>
  <si>
    <t>รายได้จากทรัพย์สิน</t>
  </si>
  <si>
    <t>รายได้จากสาธารณูปโภคและการพานิชย์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</si>
  <si>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</si>
  <si>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</si>
  <si>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</si>
  <si>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</si>
  <si>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รายรับตามประมาณการ</t>
  </si>
  <si>
    <t>รายรับ</t>
  </si>
  <si>
    <t>เงินตามงบประมาณรายรับทั้งสิ้น</t>
  </si>
  <si>
    <t>เงินรายได้ที่รัฐบาลให้โดยระบุวัตถุประสงค์</t>
  </si>
  <si>
    <t>+ สูง</t>
  </si>
  <si>
    <t>- ต่ำ</t>
  </si>
  <si>
    <t>รวมรายจ่ายที่รัฐบาลอุดหนุนให้โดยระบุวัตถุประสงค์</t>
  </si>
  <si>
    <t>2.3.2  ครุภัณฑ์คอมพิวเตอร์</t>
  </si>
  <si>
    <t>2.3.1  เงินเดือน  เงินค่าตอบแทน  เงินเพิ่มค่าครองชีพ  และประกันสังคม</t>
  </si>
  <si>
    <t>2.3.4  วัสดุการศึกษา</t>
  </si>
  <si>
    <t xml:space="preserve">        2.4.1  โครงการซ่อมแซมถนนผิวลาดยาง  หมู่  2 และ หมู่ 16</t>
  </si>
  <si>
    <t xml:space="preserve">   2.4.2  โครงการป้องกันและแก้ไขปัญหายาเสพติด</t>
  </si>
  <si>
    <t>(1) ภาษีและค่าธรรมเนียมรถยนต์หรือล้อเลื่อน</t>
  </si>
  <si>
    <t>421001</t>
  </si>
  <si>
    <t>(2) ภาษีมูลค่าเพิ่มตาม พ.ร.บ. กำหนดแผนฯ</t>
  </si>
  <si>
    <t>(3) ภาษีมูลค่าเพิ่ม  1 ใน 9</t>
  </si>
  <si>
    <t>(4) ภาษีธุรกิจเฉพาะ</t>
  </si>
  <si>
    <t>(5) ภาษีสุรา</t>
  </si>
  <si>
    <t>(6) ภาษีสรรพสามิต</t>
  </si>
  <si>
    <t>(7) ค่าภาคหลวงและค่าธรรมเนียมป่าไม้</t>
  </si>
  <si>
    <t>(8) ค่าภาคหลวงแร่</t>
  </si>
  <si>
    <t>(9) ค่าภาคหลวงปิโตรเลี่ยม</t>
  </si>
  <si>
    <t>(10) ค่าธรรมเนียมจดทะเบียนสิทธิและนิติกรรมที่ดิน</t>
  </si>
  <si>
    <t>งบรายรับ  -  รายจ่ายตามงบประมาณ   ประจำปี  2557</t>
  </si>
  <si>
    <t>ตั้งแต่วันที่  1  ตุลาคม  2556  ถึงวันที่  30  กันยายน  2557</t>
  </si>
  <si>
    <t>บัญชีรายละเอียดรายรับ - รายจ่ายจริง ประจำปีงบประมาณ  พ.ศ. 2557</t>
  </si>
  <si>
    <t>ส่วนที่ 3</t>
  </si>
  <si>
    <t>รายจ่ายตามงบประมาณการรายจ่าย พ.ศ. 2557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</si>
</sst>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&quot;วันที่ &quot;\ d\ mmmm\ yyyy"/>
    <numFmt numFmtId="202" formatCode="#,##0.00_ ;\-#,##0.00\ "/>
    <numFmt numFmtId="203" formatCode="[$-107041E]d\ mmm\ yy;@"/>
    <numFmt numFmtId="204" formatCode="mmm\-yyyy"/>
    <numFmt numFmtId="205" formatCode="_-* #,##0_-;\-* #,##0_-;_-* &quot;-&quot;??_-;_-@_-"/>
  </numFmts>
  <fonts count="44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4"/>
      <color indexed="62"/>
      <name val="Angsana New"/>
      <family val="1"/>
    </font>
    <font>
      <b/>
      <sz val="13"/>
      <name val="Angsana New"/>
      <family val="1"/>
    </font>
    <font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/>
      <right style="thin"/>
      <top style="thin"/>
      <bottom/>
    </border>
    <border>
      <left style="thin"/>
      <right style="thin"/>
      <top>
        <color indexed="63"/>
      </top>
      <bottom style="double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/>
    </xf>
    <xf numFmtId="194" fontId="2" fillId="0" borderId="12" xfId="33" applyFont="1" applyFill="1" applyBorder="1" applyAlignment="1" applyProtection="1">
      <alignment/>
      <protection locked="0"/>
    </xf>
    <xf numFmtId="194" fontId="2" fillId="0" borderId="13" xfId="33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194" fontId="2" fillId="0" borderId="12" xfId="33" applyFont="1" applyFill="1" applyBorder="1" applyAlignment="1" applyProtection="1">
      <alignment vertical="top"/>
      <protection locked="0"/>
    </xf>
    <xf numFmtId="194" fontId="2" fillId="0" borderId="13" xfId="33" applyFont="1" applyFill="1" applyBorder="1" applyAlignment="1" applyProtection="1">
      <alignment vertical="top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194" fontId="1" fillId="0" borderId="14" xfId="33" applyFont="1" applyFill="1" applyBorder="1" applyAlignment="1" applyProtection="1">
      <alignment vertical="top"/>
      <protection/>
    </xf>
    <xf numFmtId="194" fontId="1" fillId="0" borderId="15" xfId="33" applyFont="1" applyFill="1" applyBorder="1" applyAlignment="1" applyProtection="1">
      <alignment vertical="top"/>
      <protection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194" fontId="1" fillId="0" borderId="14" xfId="33" applyFont="1" applyFill="1" applyBorder="1" applyAlignment="1" applyProtection="1">
      <alignment vertical="top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194" fontId="2" fillId="0" borderId="12" xfId="33" applyFont="1" applyFill="1" applyBorder="1" applyAlignment="1">
      <alignment horizontal="left" indent="1"/>
    </xf>
    <xf numFmtId="0" fontId="1" fillId="0" borderId="17" xfId="0" applyFont="1" applyFill="1" applyBorder="1" applyAlignment="1" applyProtection="1">
      <alignment horizontal="center"/>
      <protection locked="0"/>
    </xf>
    <xf numFmtId="49" fontId="1" fillId="0" borderId="17" xfId="0" applyNumberFormat="1" applyFont="1" applyFill="1" applyBorder="1" applyAlignment="1" applyProtection="1">
      <alignment/>
      <protection locked="0"/>
    </xf>
    <xf numFmtId="194" fontId="1" fillId="0" borderId="17" xfId="33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 quotePrefix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94" fontId="1" fillId="0" borderId="15" xfId="33" applyFont="1" applyFill="1" applyBorder="1" applyAlignment="1" applyProtection="1">
      <alignment vertical="top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194" fontId="1" fillId="0" borderId="19" xfId="33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194" fontId="2" fillId="0" borderId="0" xfId="33" applyFont="1" applyFill="1" applyBorder="1" applyAlignment="1" applyProtection="1">
      <alignment/>
      <protection locked="0"/>
    </xf>
    <xf numFmtId="194" fontId="2" fillId="0" borderId="0" xfId="33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/>
    </xf>
    <xf numFmtId="49" fontId="2" fillId="0" borderId="18" xfId="0" applyNumberFormat="1" applyFont="1" applyFill="1" applyBorder="1" applyAlignment="1" applyProtection="1">
      <alignment/>
      <protection locked="0"/>
    </xf>
    <xf numFmtId="194" fontId="2" fillId="0" borderId="18" xfId="33" applyFont="1" applyFill="1" applyBorder="1" applyAlignment="1" applyProtection="1">
      <alignment/>
      <protection locked="0"/>
    </xf>
    <xf numFmtId="194" fontId="2" fillId="0" borderId="18" xfId="33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left" indent="2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94" fontId="2" fillId="0" borderId="10" xfId="33" applyFont="1" applyFill="1" applyBorder="1" applyAlignment="1">
      <alignment/>
    </xf>
    <xf numFmtId="194" fontId="2" fillId="0" borderId="12" xfId="33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94" fontId="3" fillId="0" borderId="12" xfId="33" applyFont="1" applyFill="1" applyBorder="1" applyAlignment="1">
      <alignment/>
    </xf>
    <xf numFmtId="194" fontId="2" fillId="0" borderId="10" xfId="33" applyFont="1" applyFill="1" applyBorder="1" applyAlignment="1">
      <alignment horizontal="right"/>
    </xf>
    <xf numFmtId="194" fontId="2" fillId="0" borderId="12" xfId="33" applyFont="1" applyFill="1" applyBorder="1" applyAlignment="1">
      <alignment horizontal="right"/>
    </xf>
    <xf numFmtId="49" fontId="2" fillId="0" borderId="20" xfId="0" applyNumberFormat="1" applyFont="1" applyFill="1" applyBorder="1" applyAlignment="1" applyProtection="1">
      <alignment/>
      <protection locked="0"/>
    </xf>
    <xf numFmtId="194" fontId="1" fillId="0" borderId="14" xfId="33" applyFont="1" applyFill="1" applyBorder="1" applyAlignment="1" applyProtection="1">
      <alignment/>
      <protection locked="0"/>
    </xf>
    <xf numFmtId="194" fontId="2" fillId="0" borderId="14" xfId="33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left" indent="2"/>
    </xf>
    <xf numFmtId="194" fontId="2" fillId="0" borderId="20" xfId="33" applyFont="1" applyFill="1" applyBorder="1" applyAlignment="1" applyProtection="1">
      <alignment/>
      <protection locked="0"/>
    </xf>
    <xf numFmtId="194" fontId="2" fillId="0" borderId="14" xfId="33" applyFont="1" applyFill="1" applyBorder="1" applyAlignment="1" applyProtection="1">
      <alignment/>
      <protection locked="0"/>
    </xf>
    <xf numFmtId="194" fontId="2" fillId="0" borderId="11" xfId="33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/>
      <protection locked="0"/>
    </xf>
    <xf numFmtId="194" fontId="2" fillId="0" borderId="10" xfId="33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194" fontId="1" fillId="0" borderId="21" xfId="33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194" fontId="2" fillId="0" borderId="0" xfId="33" applyFont="1" applyFill="1" applyAlignment="1" applyProtection="1">
      <alignment/>
      <protection locked="0"/>
    </xf>
    <xf numFmtId="194" fontId="2" fillId="0" borderId="0" xfId="33" applyFont="1" applyFill="1" applyAlignment="1" applyProtection="1">
      <alignment horizontal="center"/>
      <protection locked="0"/>
    </xf>
    <xf numFmtId="0" fontId="5" fillId="0" borderId="17" xfId="0" applyFont="1" applyFill="1" applyBorder="1" applyAlignment="1">
      <alignment horizontal="center"/>
    </xf>
    <xf numFmtId="194" fontId="5" fillId="0" borderId="17" xfId="33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94" fontId="5" fillId="0" borderId="22" xfId="33" applyFont="1" applyFill="1" applyBorder="1" applyAlignment="1">
      <alignment/>
    </xf>
    <xf numFmtId="194" fontId="3" fillId="0" borderId="11" xfId="33" applyFont="1" applyFill="1" applyBorder="1" applyAlignment="1">
      <alignment/>
    </xf>
    <xf numFmtId="194" fontId="3" fillId="0" borderId="18" xfId="33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94" fontId="3" fillId="0" borderId="23" xfId="33" applyFont="1" applyFill="1" applyBorder="1" applyAlignment="1">
      <alignment/>
    </xf>
    <xf numFmtId="194" fontId="3" fillId="0" borderId="10" xfId="33" applyFont="1" applyFill="1" applyBorder="1" applyAlignment="1">
      <alignment/>
    </xf>
    <xf numFmtId="194" fontId="3" fillId="0" borderId="24" xfId="33" applyFont="1" applyFill="1" applyBorder="1" applyAlignment="1">
      <alignment/>
    </xf>
    <xf numFmtId="194" fontId="2" fillId="0" borderId="22" xfId="33" applyFont="1" applyFill="1" applyBorder="1" applyAlignment="1">
      <alignment horizontal="left" indent="2"/>
    </xf>
    <xf numFmtId="194" fontId="3" fillId="0" borderId="25" xfId="33" applyFont="1" applyFill="1" applyBorder="1" applyAlignment="1">
      <alignment/>
    </xf>
    <xf numFmtId="194" fontId="3" fillId="0" borderId="16" xfId="33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194" fontId="5" fillId="0" borderId="26" xfId="33" applyFont="1" applyFill="1" applyBorder="1" applyAlignment="1">
      <alignment/>
    </xf>
    <xf numFmtId="194" fontId="5" fillId="0" borderId="27" xfId="33" applyFont="1" applyFill="1" applyBorder="1" applyAlignment="1">
      <alignment/>
    </xf>
    <xf numFmtId="0" fontId="3" fillId="0" borderId="22" xfId="0" applyFont="1" applyFill="1" applyBorder="1" applyAlignment="1">
      <alignment horizontal="left" indent="2"/>
    </xf>
    <xf numFmtId="194" fontId="3" fillId="0" borderId="0" xfId="33" applyFont="1" applyFill="1" applyBorder="1" applyAlignment="1">
      <alignment/>
    </xf>
    <xf numFmtId="194" fontId="3" fillId="0" borderId="14" xfId="33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194" fontId="3" fillId="0" borderId="28" xfId="33" applyFont="1" applyFill="1" applyBorder="1" applyAlignment="1">
      <alignment/>
    </xf>
    <xf numFmtId="0" fontId="2" fillId="0" borderId="22" xfId="0" applyFont="1" applyFill="1" applyBorder="1" applyAlignment="1">
      <alignment horizontal="left" indent="2"/>
    </xf>
    <xf numFmtId="194" fontId="5" fillId="0" borderId="29" xfId="33" applyFont="1" applyFill="1" applyBorder="1" applyAlignment="1">
      <alignment/>
    </xf>
    <xf numFmtId="194" fontId="5" fillId="0" borderId="14" xfId="33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94" fontId="5" fillId="0" borderId="30" xfId="33" applyFont="1" applyFill="1" applyBorder="1" applyAlignment="1">
      <alignment/>
    </xf>
    <xf numFmtId="194" fontId="5" fillId="0" borderId="31" xfId="33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194" fontId="5" fillId="0" borderId="32" xfId="33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194" fontId="3" fillId="0" borderId="34" xfId="33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194" fontId="3" fillId="0" borderId="35" xfId="33" applyFont="1" applyFill="1" applyBorder="1" applyAlignment="1">
      <alignment/>
    </xf>
    <xf numFmtId="194" fontId="3" fillId="0" borderId="0" xfId="33" applyFont="1" applyFill="1" applyAlignment="1">
      <alignment/>
    </xf>
    <xf numFmtId="43" fontId="1" fillId="0" borderId="14" xfId="0" applyNumberFormat="1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2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9" fontId="2" fillId="0" borderId="36" xfId="0" applyNumberFormat="1" applyFont="1" applyFill="1" applyBorder="1" applyAlignment="1" applyProtection="1">
      <alignment/>
      <protection locked="0"/>
    </xf>
    <xf numFmtId="194" fontId="2" fillId="0" borderId="36" xfId="33" applyFont="1" applyFill="1" applyBorder="1" applyAlignment="1" applyProtection="1">
      <alignment/>
      <protection locked="0"/>
    </xf>
    <xf numFmtId="194" fontId="2" fillId="0" borderId="36" xfId="33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94" fontId="1" fillId="0" borderId="0" xfId="33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94" fontId="1" fillId="0" borderId="18" xfId="33" applyFont="1" applyFill="1" applyBorder="1" applyAlignment="1" applyProtection="1">
      <alignment horizontal="center" vertical="center"/>
      <protection/>
    </xf>
    <xf numFmtId="194" fontId="1" fillId="0" borderId="16" xfId="33" applyFont="1" applyFill="1" applyBorder="1" applyAlignment="1" applyProtection="1">
      <alignment horizontal="center" vertical="center"/>
      <protection/>
    </xf>
    <xf numFmtId="194" fontId="5" fillId="0" borderId="11" xfId="33" applyFont="1" applyFill="1" applyBorder="1" applyAlignment="1" quotePrefix="1">
      <alignment horizontal="center"/>
    </xf>
    <xf numFmtId="194" fontId="5" fillId="0" borderId="20" xfId="33" applyFont="1" applyFill="1" applyBorder="1" applyAlignment="1" quotePrefix="1">
      <alignment horizontal="center"/>
    </xf>
    <xf numFmtId="194" fontId="5" fillId="0" borderId="25" xfId="33" applyFont="1" applyFill="1" applyBorder="1" applyAlignment="1" quotePrefix="1">
      <alignment horizontal="center"/>
    </xf>
    <xf numFmtId="194" fontId="5" fillId="0" borderId="37" xfId="33" applyFont="1" applyFill="1" applyBorder="1" applyAlignment="1" quotePrefix="1">
      <alignment horizontal="center"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top"/>
    </xf>
    <xf numFmtId="194" fontId="5" fillId="0" borderId="38" xfId="33" applyFont="1" applyFill="1" applyBorder="1" applyAlignment="1">
      <alignment horizontal="center" vertical="center"/>
    </xf>
    <xf numFmtId="194" fontId="5" fillId="0" borderId="16" xfId="33" applyFont="1" applyFill="1" applyBorder="1" applyAlignment="1">
      <alignment horizontal="center" vertical="center"/>
    </xf>
    <xf numFmtId="194" fontId="5" fillId="0" borderId="39" xfId="33" applyFont="1" applyFill="1" applyBorder="1" applyAlignment="1" quotePrefix="1">
      <alignment horizontal="center"/>
    </xf>
    <xf numFmtId="194" fontId="5" fillId="0" borderId="40" xfId="33" applyFont="1" applyFill="1" applyBorder="1" applyAlignment="1" quotePrefix="1">
      <alignment horizontal="center"/>
    </xf>
    <xf numFmtId="194" fontId="5" fillId="0" borderId="41" xfId="33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94" fontId="5" fillId="0" borderId="11" xfId="33" applyFont="1" applyFill="1" applyBorder="1" applyAlignment="1">
      <alignment horizontal="center" vertical="center"/>
    </xf>
    <xf numFmtId="194" fontId="5" fillId="0" borderId="25" xfId="33" applyFont="1" applyFill="1" applyBorder="1" applyAlignment="1">
      <alignment horizontal="center" vertical="center"/>
    </xf>
    <xf numFmtId="194" fontId="5" fillId="0" borderId="18" xfId="33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94" fontId="5" fillId="0" borderId="39" xfId="33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42</xdr:row>
      <xdr:rowOff>95250</xdr:rowOff>
    </xdr:from>
    <xdr:ext cx="1552575" cy="590550"/>
    <xdr:sp>
      <xdr:nvSpPr>
        <xdr:cNvPr id="1" name="Text Box 1"/>
        <xdr:cNvSpPr txBox="1">
          <a:spLocks noChangeArrowheads="1"/>
        </xdr:cNvSpPr>
      </xdr:nvSpPr>
      <xdr:spPr>
        <a:xfrm>
          <a:off x="57150" y="10753725"/>
          <a:ext cx="15525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(นางหนึ่งฤทัย     สมเดช)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ผู้อำนวยการกองคลัง
</a:t>
          </a:r>
        </a:p>
      </xdr:txBody>
    </xdr:sp>
    <xdr:clientData/>
  </xdr:oneCellAnchor>
  <xdr:oneCellAnchor>
    <xdr:from>
      <xdr:col>0</xdr:col>
      <xdr:colOff>1552575</xdr:colOff>
      <xdr:row>42</xdr:row>
      <xdr:rowOff>114300</xdr:rowOff>
    </xdr:from>
    <xdr:ext cx="2133600" cy="581025"/>
    <xdr:sp>
      <xdr:nvSpPr>
        <xdr:cNvPr id="2" name="Text Box 2"/>
        <xdr:cNvSpPr txBox="1">
          <a:spLocks noChangeArrowheads="1"/>
        </xdr:cNvSpPr>
      </xdr:nvSpPr>
      <xdr:spPr>
        <a:xfrm>
          <a:off x="1552575" y="10772775"/>
          <a:ext cx="21336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(นายชัยวรวัฒน์    อินทรวงษ์โชติ)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ปลัดองค์การบริหารส่วนตำบลตะเคียน
</a:t>
          </a:r>
        </a:p>
      </xdr:txBody>
    </xdr:sp>
    <xdr:clientData/>
  </xdr:oneCellAnchor>
  <xdr:oneCellAnchor>
    <xdr:from>
      <xdr:col>1</xdr:col>
      <xdr:colOff>552450</xdr:colOff>
      <xdr:row>42</xdr:row>
      <xdr:rowOff>123825</xdr:rowOff>
    </xdr:from>
    <xdr:ext cx="2828925" cy="590550"/>
    <xdr:sp>
      <xdr:nvSpPr>
        <xdr:cNvPr id="3" name="Text Box 4"/>
        <xdr:cNvSpPr txBox="1">
          <a:spLocks noChangeArrowheads="1"/>
        </xdr:cNvSpPr>
      </xdr:nvSpPr>
      <xdr:spPr>
        <a:xfrm>
          <a:off x="3648075" y="10782300"/>
          <a:ext cx="282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(นายกำจร     อ่อนคำ)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นายกองค์การบริหารส่วนตำบลตะเคียน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workbookViewId="0" topLeftCell="A26">
      <selection activeCell="H57" sqref="H57"/>
    </sheetView>
  </sheetViews>
  <sheetFormatPr defaultColWidth="9.140625" defaultRowHeight="19.5" customHeight="1"/>
  <cols>
    <col min="1" max="1" width="54.421875" style="27" customWidth="1"/>
    <col min="2" max="2" width="7.57421875" style="64" customWidth="1"/>
    <col min="3" max="4" width="12.28125" style="65" customWidth="1"/>
    <col min="5" max="5" width="3.57421875" style="66" customWidth="1"/>
    <col min="6" max="6" width="12.28125" style="27" customWidth="1"/>
    <col min="7" max="16384" width="9.140625" style="27" customWidth="1"/>
  </cols>
  <sheetData>
    <row r="1" spans="1:6" s="24" customFormat="1" ht="18.75" customHeight="1">
      <c r="A1" s="135" t="s">
        <v>126</v>
      </c>
      <c r="B1" s="135"/>
      <c r="C1" s="135"/>
      <c r="D1" s="135"/>
      <c r="E1" s="135"/>
      <c r="F1" s="112">
        <v>12</v>
      </c>
    </row>
    <row r="2" spans="1:6" s="24" customFormat="1" ht="21">
      <c r="A2" s="130" t="s">
        <v>125</v>
      </c>
      <c r="B2" s="130"/>
      <c r="C2" s="130"/>
      <c r="D2" s="130"/>
      <c r="E2" s="130"/>
      <c r="F2" s="130"/>
    </row>
    <row r="3" spans="1:6" s="24" customFormat="1" ht="21">
      <c r="A3" s="130" t="s">
        <v>73</v>
      </c>
      <c r="B3" s="130"/>
      <c r="C3" s="130"/>
      <c r="D3" s="130"/>
      <c r="E3" s="130"/>
      <c r="F3" s="130"/>
    </row>
    <row r="4" spans="1:6" s="25" customFormat="1" ht="22.5" customHeight="1">
      <c r="A4" s="131" t="s">
        <v>0</v>
      </c>
      <c r="B4" s="128" t="s">
        <v>21</v>
      </c>
      <c r="C4" s="122" t="s">
        <v>22</v>
      </c>
      <c r="D4" s="122" t="s">
        <v>74</v>
      </c>
      <c r="E4" s="124" t="s">
        <v>75</v>
      </c>
      <c r="F4" s="125"/>
    </row>
    <row r="5" spans="1:6" s="25" customFormat="1" ht="21.75" customHeight="1">
      <c r="A5" s="132"/>
      <c r="B5" s="129"/>
      <c r="C5" s="123"/>
      <c r="D5" s="123"/>
      <c r="E5" s="126" t="s">
        <v>76</v>
      </c>
      <c r="F5" s="127"/>
    </row>
    <row r="6" spans="1:6" ht="20.25" customHeight="1">
      <c r="A6" s="2" t="s">
        <v>23</v>
      </c>
      <c r="B6" s="3"/>
      <c r="C6" s="4"/>
      <c r="D6" s="5"/>
      <c r="E6" s="26"/>
      <c r="F6" s="5"/>
    </row>
    <row r="7" spans="1:6" s="29" customFormat="1" ht="20.25" customHeight="1">
      <c r="A7" s="6" t="s">
        <v>24</v>
      </c>
      <c r="B7" s="7" t="s">
        <v>25</v>
      </c>
      <c r="C7" s="4"/>
      <c r="D7" s="5"/>
      <c r="E7" s="28"/>
      <c r="F7" s="5"/>
    </row>
    <row r="8" spans="1:7" s="29" customFormat="1" ht="20.25" customHeight="1">
      <c r="A8" s="8" t="s">
        <v>26</v>
      </c>
      <c r="B8" s="7" t="s">
        <v>27</v>
      </c>
      <c r="C8" s="9">
        <v>1000000</v>
      </c>
      <c r="D8" s="10">
        <v>412174</v>
      </c>
      <c r="E8" s="28" t="s">
        <v>78</v>
      </c>
      <c r="F8" s="10">
        <f>C8-D8</f>
        <v>587826</v>
      </c>
      <c r="G8" s="30"/>
    </row>
    <row r="9" spans="1:6" s="29" customFormat="1" ht="20.25" customHeight="1">
      <c r="A9" s="8" t="s">
        <v>28</v>
      </c>
      <c r="B9" s="7" t="s">
        <v>29</v>
      </c>
      <c r="C9" s="9">
        <v>100000</v>
      </c>
      <c r="D9" s="10">
        <v>109418.06</v>
      </c>
      <c r="E9" s="28" t="s">
        <v>77</v>
      </c>
      <c r="F9" s="10">
        <f>D9-C9</f>
        <v>9418.059999999998</v>
      </c>
    </row>
    <row r="10" spans="1:6" s="29" customFormat="1" ht="20.25" customHeight="1">
      <c r="A10" s="8" t="s">
        <v>30</v>
      </c>
      <c r="B10" s="7" t="s">
        <v>31</v>
      </c>
      <c r="C10" s="9">
        <v>40200</v>
      </c>
      <c r="D10" s="10">
        <v>33077</v>
      </c>
      <c r="E10" s="28" t="s">
        <v>78</v>
      </c>
      <c r="F10" s="10">
        <f>C10-D10</f>
        <v>7123</v>
      </c>
    </row>
    <row r="11" spans="1:6" s="29" customFormat="1" ht="20.25" customHeight="1">
      <c r="A11" s="8" t="s">
        <v>32</v>
      </c>
      <c r="B11" s="7" t="s">
        <v>33</v>
      </c>
      <c r="C11" s="9">
        <v>8000</v>
      </c>
      <c r="D11" s="10">
        <v>0</v>
      </c>
      <c r="E11" s="28" t="s">
        <v>78</v>
      </c>
      <c r="F11" s="10">
        <f>C11-D11</f>
        <v>8000</v>
      </c>
    </row>
    <row r="12" spans="1:6" s="29" customFormat="1" ht="20.25" customHeight="1">
      <c r="A12" s="1" t="s">
        <v>34</v>
      </c>
      <c r="B12" s="11"/>
      <c r="C12" s="12">
        <f>SUM(C8:C11)</f>
        <v>1148200</v>
      </c>
      <c r="D12" s="13">
        <f>SUM(D8:D11)</f>
        <v>554669.06</v>
      </c>
      <c r="E12" s="31" t="s">
        <v>78</v>
      </c>
      <c r="F12" s="13">
        <f>C12-D12</f>
        <v>593530.94</v>
      </c>
    </row>
    <row r="13" spans="1:6" s="29" customFormat="1" ht="20.25" customHeight="1">
      <c r="A13" s="6" t="s">
        <v>35</v>
      </c>
      <c r="B13" s="7" t="s">
        <v>36</v>
      </c>
      <c r="C13" s="9"/>
      <c r="D13" s="10"/>
      <c r="E13" s="28"/>
      <c r="F13" s="10"/>
    </row>
    <row r="14" spans="1:6" s="29" customFormat="1" ht="20.25" customHeight="1">
      <c r="A14" s="8" t="s">
        <v>37</v>
      </c>
      <c r="B14" s="7" t="s">
        <v>38</v>
      </c>
      <c r="C14" s="9">
        <v>40000</v>
      </c>
      <c r="D14" s="10">
        <v>8668</v>
      </c>
      <c r="E14" s="28" t="s">
        <v>78</v>
      </c>
      <c r="F14" s="10">
        <f>C14-D14</f>
        <v>31332</v>
      </c>
    </row>
    <row r="15" spans="1:6" s="29" customFormat="1" ht="20.25" customHeight="1">
      <c r="A15" s="8" t="s">
        <v>39</v>
      </c>
      <c r="B15" s="7" t="s">
        <v>40</v>
      </c>
      <c r="C15" s="9">
        <v>40000</v>
      </c>
      <c r="D15" s="10">
        <v>53262.5</v>
      </c>
      <c r="E15" s="28" t="s">
        <v>77</v>
      </c>
      <c r="F15" s="10">
        <f>D15-C15</f>
        <v>13262.5</v>
      </c>
    </row>
    <row r="16" spans="1:6" s="29" customFormat="1" ht="20.25" customHeight="1">
      <c r="A16" s="1" t="s">
        <v>34</v>
      </c>
      <c r="B16" s="14"/>
      <c r="C16" s="12">
        <f>SUM(C14:C15)</f>
        <v>80000</v>
      </c>
      <c r="D16" s="12">
        <f>SUM(D14:D15)</f>
        <v>61930.5</v>
      </c>
      <c r="E16" s="31" t="s">
        <v>78</v>
      </c>
      <c r="F16" s="13">
        <f>C16-D16</f>
        <v>18069.5</v>
      </c>
    </row>
    <row r="17" spans="1:6" s="29" customFormat="1" ht="20.25" customHeight="1">
      <c r="A17" s="6" t="s">
        <v>41</v>
      </c>
      <c r="B17" s="7" t="s">
        <v>42</v>
      </c>
      <c r="C17" s="9"/>
      <c r="D17" s="10"/>
      <c r="E17" s="28"/>
      <c r="F17" s="10"/>
    </row>
    <row r="18" spans="1:6" s="29" customFormat="1" ht="20.25" customHeight="1">
      <c r="A18" s="8" t="s">
        <v>43</v>
      </c>
      <c r="B18" s="7" t="s">
        <v>44</v>
      </c>
      <c r="C18" s="9">
        <v>320000</v>
      </c>
      <c r="D18" s="10">
        <v>626487.03</v>
      </c>
      <c r="E18" s="28" t="s">
        <v>77</v>
      </c>
      <c r="F18" s="10">
        <f>D18-C18</f>
        <v>306487.03</v>
      </c>
    </row>
    <row r="19" spans="1:6" s="29" customFormat="1" ht="20.25" customHeight="1">
      <c r="A19" s="1" t="s">
        <v>34</v>
      </c>
      <c r="B19" s="14"/>
      <c r="C19" s="12">
        <f>SUM(C18:C18)</f>
        <v>320000</v>
      </c>
      <c r="D19" s="13">
        <f>SUM(D18:D18)</f>
        <v>626487.03</v>
      </c>
      <c r="E19" s="31" t="s">
        <v>77</v>
      </c>
      <c r="F19" s="13">
        <f>SUM(F18:F18)</f>
        <v>306487.03</v>
      </c>
    </row>
    <row r="20" spans="1:6" s="29" customFormat="1" ht="20.25" customHeight="1">
      <c r="A20" s="6" t="s">
        <v>45</v>
      </c>
      <c r="B20" s="7" t="s">
        <v>46</v>
      </c>
      <c r="C20" s="9"/>
      <c r="D20" s="10"/>
      <c r="E20" s="28"/>
      <c r="F20" s="10"/>
    </row>
    <row r="21" spans="1:6" s="29" customFormat="1" ht="20.25" customHeight="1">
      <c r="A21" s="8" t="s">
        <v>47</v>
      </c>
      <c r="B21" s="7" t="s">
        <v>48</v>
      </c>
      <c r="C21" s="9">
        <v>270000</v>
      </c>
      <c r="D21" s="10">
        <v>270200</v>
      </c>
      <c r="E21" s="28" t="s">
        <v>77</v>
      </c>
      <c r="F21" s="10">
        <f>D21-C21</f>
        <v>200</v>
      </c>
    </row>
    <row r="22" spans="1:6" s="29" customFormat="1" ht="20.25" customHeight="1">
      <c r="A22" s="8" t="s">
        <v>49</v>
      </c>
      <c r="B22" s="7" t="s">
        <v>50</v>
      </c>
      <c r="C22" s="9">
        <v>60000</v>
      </c>
      <c r="D22" s="10">
        <v>51260</v>
      </c>
      <c r="E22" s="28" t="s">
        <v>78</v>
      </c>
      <c r="F22" s="10">
        <f>C22-D22</f>
        <v>8740</v>
      </c>
    </row>
    <row r="23" spans="1:6" s="29" customFormat="1" ht="20.25" customHeight="1">
      <c r="A23" s="1" t="s">
        <v>34</v>
      </c>
      <c r="B23" s="14"/>
      <c r="C23" s="12">
        <f>SUM(C21:C22)</f>
        <v>330000</v>
      </c>
      <c r="D23" s="13">
        <f>SUM(D21:D22)</f>
        <v>321460</v>
      </c>
      <c r="E23" s="31" t="s">
        <v>78</v>
      </c>
      <c r="F23" s="13">
        <f>C23-D23</f>
        <v>8540</v>
      </c>
    </row>
    <row r="24" spans="1:6" s="29" customFormat="1" ht="20.25" customHeight="1">
      <c r="A24" s="6" t="s">
        <v>51</v>
      </c>
      <c r="B24" s="15"/>
      <c r="C24" s="9"/>
      <c r="D24" s="10"/>
      <c r="E24" s="28"/>
      <c r="F24" s="10"/>
    </row>
    <row r="25" spans="1:6" s="29" customFormat="1" ht="20.25" customHeight="1">
      <c r="A25" s="6" t="s">
        <v>52</v>
      </c>
      <c r="B25" s="7" t="s">
        <v>53</v>
      </c>
      <c r="C25" s="9"/>
      <c r="D25" s="10"/>
      <c r="E25" s="28"/>
      <c r="F25" s="10"/>
    </row>
    <row r="26" spans="1:6" s="29" customFormat="1" ht="20.25" customHeight="1">
      <c r="A26" s="8" t="s">
        <v>112</v>
      </c>
      <c r="B26" s="7" t="s">
        <v>113</v>
      </c>
      <c r="C26" s="9"/>
      <c r="D26" s="10">
        <v>457726.82</v>
      </c>
      <c r="E26" s="28" t="s">
        <v>77</v>
      </c>
      <c r="F26" s="10">
        <f>D26-C26</f>
        <v>457726.82</v>
      </c>
    </row>
    <row r="27" spans="1:6" s="29" customFormat="1" ht="20.25" customHeight="1">
      <c r="A27" s="8" t="s">
        <v>114</v>
      </c>
      <c r="B27" s="7" t="s">
        <v>54</v>
      </c>
      <c r="C27" s="9">
        <v>6460000</v>
      </c>
      <c r="D27" s="10">
        <v>9471467.58</v>
      </c>
      <c r="E27" s="28" t="s">
        <v>77</v>
      </c>
      <c r="F27" s="10">
        <f>D27-C27</f>
        <v>3011467.58</v>
      </c>
    </row>
    <row r="28" spans="1:6" s="29" customFormat="1" ht="20.25" customHeight="1">
      <c r="A28" s="8" t="s">
        <v>115</v>
      </c>
      <c r="B28" s="7" t="s">
        <v>55</v>
      </c>
      <c r="C28" s="9">
        <v>4400000</v>
      </c>
      <c r="D28" s="10">
        <v>3821432.45</v>
      </c>
      <c r="E28" s="28" t="s">
        <v>78</v>
      </c>
      <c r="F28" s="10">
        <f>C28-D28</f>
        <v>578567.5499999998</v>
      </c>
    </row>
    <row r="29" spans="1:6" s="29" customFormat="1" ht="20.25" customHeight="1">
      <c r="A29" s="8" t="s">
        <v>116</v>
      </c>
      <c r="B29" s="7" t="s">
        <v>56</v>
      </c>
      <c r="C29" s="9">
        <v>220000</v>
      </c>
      <c r="D29" s="10">
        <v>301776.12</v>
      </c>
      <c r="E29" s="28" t="s">
        <v>77</v>
      </c>
      <c r="F29" s="10">
        <f>D29-C29</f>
        <v>81776.12</v>
      </c>
    </row>
    <row r="30" spans="1:6" s="29" customFormat="1" ht="20.25" customHeight="1">
      <c r="A30" s="8" t="s">
        <v>117</v>
      </c>
      <c r="B30" s="7" t="s">
        <v>57</v>
      </c>
      <c r="C30" s="9">
        <v>2030000</v>
      </c>
      <c r="D30" s="10">
        <v>2126915.91</v>
      </c>
      <c r="E30" s="28" t="s">
        <v>77</v>
      </c>
      <c r="F30" s="10">
        <f>D30-C30</f>
        <v>96915.91000000015</v>
      </c>
    </row>
    <row r="31" spans="1:6" s="29" customFormat="1" ht="20.25" customHeight="1">
      <c r="A31" s="8" t="s">
        <v>118</v>
      </c>
      <c r="B31" s="7" t="s">
        <v>58</v>
      </c>
      <c r="C31" s="9">
        <v>3500000</v>
      </c>
      <c r="D31" s="10">
        <v>2895859.6</v>
      </c>
      <c r="E31" s="28" t="s">
        <v>78</v>
      </c>
      <c r="F31" s="10">
        <f>C31-D31</f>
        <v>604140.3999999999</v>
      </c>
    </row>
    <row r="32" spans="1:6" s="29" customFormat="1" ht="20.25" customHeight="1">
      <c r="A32" s="8" t="s">
        <v>119</v>
      </c>
      <c r="B32" s="7" t="s">
        <v>59</v>
      </c>
      <c r="C32" s="9">
        <v>15000</v>
      </c>
      <c r="D32" s="10">
        <v>649.6</v>
      </c>
      <c r="E32" s="28" t="s">
        <v>78</v>
      </c>
      <c r="F32" s="10">
        <f>C32-D32</f>
        <v>14350.4</v>
      </c>
    </row>
    <row r="33" spans="1:6" s="29" customFormat="1" ht="20.25" customHeight="1">
      <c r="A33" s="16" t="s">
        <v>120</v>
      </c>
      <c r="B33" s="7" t="s">
        <v>60</v>
      </c>
      <c r="C33" s="9">
        <v>100000</v>
      </c>
      <c r="D33" s="10">
        <v>114457.29</v>
      </c>
      <c r="E33" s="28" t="s">
        <v>77</v>
      </c>
      <c r="F33" s="10">
        <f>D33-C33</f>
        <v>14457.289999999994</v>
      </c>
    </row>
    <row r="34" spans="1:6" s="29" customFormat="1" ht="20.25" customHeight="1">
      <c r="A34" s="8" t="s">
        <v>121</v>
      </c>
      <c r="B34" s="7" t="s">
        <v>61</v>
      </c>
      <c r="C34" s="9">
        <v>160300</v>
      </c>
      <c r="D34" s="10">
        <v>180910.19</v>
      </c>
      <c r="E34" s="28" t="s">
        <v>77</v>
      </c>
      <c r="F34" s="10">
        <f>D34-C34</f>
        <v>20610.190000000002</v>
      </c>
    </row>
    <row r="35" spans="1:6" s="29" customFormat="1" ht="20.25" customHeight="1">
      <c r="A35" s="8" t="s">
        <v>122</v>
      </c>
      <c r="B35" s="7" t="s">
        <v>62</v>
      </c>
      <c r="C35" s="9">
        <v>1400000</v>
      </c>
      <c r="D35" s="10">
        <v>2590957</v>
      </c>
      <c r="E35" s="28" t="s">
        <v>77</v>
      </c>
      <c r="F35" s="10">
        <f>D35-C35</f>
        <v>1190957</v>
      </c>
    </row>
    <row r="36" spans="1:6" s="29" customFormat="1" ht="20.25" customHeight="1">
      <c r="A36" s="1" t="s">
        <v>34</v>
      </c>
      <c r="B36" s="14"/>
      <c r="C36" s="12">
        <f>SUM(C27:C35)</f>
        <v>18285300</v>
      </c>
      <c r="D36" s="13">
        <f>SUM(D26:D35)</f>
        <v>21962152.560000002</v>
      </c>
      <c r="E36" s="31" t="s">
        <v>77</v>
      </c>
      <c r="F36" s="13">
        <f>D36-C36</f>
        <v>3676852.5600000024</v>
      </c>
    </row>
    <row r="37" spans="1:6" s="29" customFormat="1" ht="20.25" customHeight="1">
      <c r="A37" s="6" t="s">
        <v>63</v>
      </c>
      <c r="B37" s="7"/>
      <c r="C37" s="9"/>
      <c r="D37" s="10"/>
      <c r="E37" s="28"/>
      <c r="F37" s="10"/>
    </row>
    <row r="38" spans="1:6" s="29" customFormat="1" ht="20.25" customHeight="1">
      <c r="A38" s="6" t="s">
        <v>64</v>
      </c>
      <c r="B38" s="7" t="s">
        <v>65</v>
      </c>
      <c r="C38" s="9"/>
      <c r="D38" s="10"/>
      <c r="E38" s="28"/>
      <c r="F38" s="10"/>
    </row>
    <row r="39" spans="1:6" s="29" customFormat="1" ht="20.25" customHeight="1">
      <c r="A39" s="8" t="s">
        <v>66</v>
      </c>
      <c r="B39" s="7" t="s">
        <v>67</v>
      </c>
      <c r="C39" s="9">
        <v>15510000</v>
      </c>
      <c r="D39" s="10">
        <v>16604750</v>
      </c>
      <c r="E39" s="28" t="s">
        <v>77</v>
      </c>
      <c r="F39" s="10">
        <f>D39-C39</f>
        <v>1094750</v>
      </c>
    </row>
    <row r="40" spans="1:6" s="29" customFormat="1" ht="20.25" customHeight="1">
      <c r="A40" s="1" t="s">
        <v>34</v>
      </c>
      <c r="B40" s="7"/>
      <c r="C40" s="18">
        <f>SUM(C39)</f>
        <v>15510000</v>
      </c>
      <c r="D40" s="18">
        <f>SUM(D39)</f>
        <v>16604750</v>
      </c>
      <c r="E40" s="31" t="s">
        <v>77</v>
      </c>
      <c r="F40" s="32">
        <f>SUM(F39)</f>
        <v>1094750</v>
      </c>
    </row>
    <row r="41" spans="1:6" s="29" customFormat="1" ht="20.25" customHeight="1">
      <c r="A41" s="106" t="s">
        <v>68</v>
      </c>
      <c r="B41" s="107"/>
      <c r="C41" s="18">
        <f>C12+C16+C19+C23+C36+C40</f>
        <v>35673500</v>
      </c>
      <c r="D41" s="18">
        <f>D12+D16+D19+D23+D36+D40</f>
        <v>40131449.150000006</v>
      </c>
      <c r="E41" s="31" t="s">
        <v>77</v>
      </c>
      <c r="F41" s="32">
        <f>D41-C41</f>
        <v>4457949.150000006</v>
      </c>
    </row>
    <row r="42" spans="1:6" s="29" customFormat="1" ht="20.25" customHeight="1">
      <c r="A42" s="118"/>
      <c r="B42" s="119"/>
      <c r="C42" s="120"/>
      <c r="D42" s="120"/>
      <c r="E42" s="121"/>
      <c r="F42" s="112">
        <v>13</v>
      </c>
    </row>
    <row r="43" spans="1:6" s="29" customFormat="1" ht="23.25" customHeight="1">
      <c r="A43" s="131" t="s">
        <v>0</v>
      </c>
      <c r="B43" s="128" t="s">
        <v>21</v>
      </c>
      <c r="C43" s="122" t="s">
        <v>22</v>
      </c>
      <c r="D43" s="122" t="s">
        <v>74</v>
      </c>
      <c r="E43" s="124" t="s">
        <v>75</v>
      </c>
      <c r="F43" s="125"/>
    </row>
    <row r="44" spans="1:6" s="29" customFormat="1" ht="25.5" customHeight="1">
      <c r="A44" s="132"/>
      <c r="B44" s="129"/>
      <c r="C44" s="123"/>
      <c r="D44" s="123"/>
      <c r="E44" s="126" t="s">
        <v>76</v>
      </c>
      <c r="F44" s="127"/>
    </row>
    <row r="45" spans="1:6" s="29" customFormat="1" ht="20.25" customHeight="1">
      <c r="A45" s="108" t="s">
        <v>69</v>
      </c>
      <c r="B45" s="7"/>
      <c r="C45" s="9"/>
      <c r="D45" s="10"/>
      <c r="E45" s="26"/>
      <c r="F45" s="10"/>
    </row>
    <row r="46" spans="1:6" s="29" customFormat="1" ht="20.25" customHeight="1">
      <c r="A46" s="109" t="s">
        <v>79</v>
      </c>
      <c r="B46" s="7"/>
      <c r="C46" s="9">
        <v>0</v>
      </c>
      <c r="D46" s="10">
        <v>1050000</v>
      </c>
      <c r="E46" s="28" t="s">
        <v>77</v>
      </c>
      <c r="F46" s="10">
        <v>1050000</v>
      </c>
    </row>
    <row r="47" spans="1:6" s="29" customFormat="1" ht="20.25" customHeight="1">
      <c r="A47" s="109" t="s">
        <v>80</v>
      </c>
      <c r="B47" s="7"/>
      <c r="C47" s="9">
        <v>0</v>
      </c>
      <c r="D47" s="10">
        <v>13284000</v>
      </c>
      <c r="E47" s="28" t="s">
        <v>77</v>
      </c>
      <c r="F47" s="10">
        <v>13284000</v>
      </c>
    </row>
    <row r="48" spans="1:6" s="29" customFormat="1" ht="20.25" customHeight="1">
      <c r="A48" s="109" t="s">
        <v>70</v>
      </c>
      <c r="B48" s="7"/>
      <c r="C48" s="9"/>
      <c r="D48" s="10"/>
      <c r="E48" s="28"/>
      <c r="F48" s="10"/>
    </row>
    <row r="49" spans="1:6" s="29" customFormat="1" ht="20.25" customHeight="1">
      <c r="A49" s="110" t="s">
        <v>108</v>
      </c>
      <c r="B49" s="7"/>
      <c r="C49" s="9">
        <v>0</v>
      </c>
      <c r="D49" s="10">
        <v>1409371</v>
      </c>
      <c r="E49" s="28" t="s">
        <v>77</v>
      </c>
      <c r="F49" s="10">
        <f>D49</f>
        <v>1409371</v>
      </c>
    </row>
    <row r="50" spans="1:6" s="29" customFormat="1" ht="20.25" customHeight="1">
      <c r="A50" s="110" t="s">
        <v>107</v>
      </c>
      <c r="B50" s="7"/>
      <c r="C50" s="9">
        <v>0</v>
      </c>
      <c r="D50" s="10">
        <v>0</v>
      </c>
      <c r="E50" s="28" t="s">
        <v>77</v>
      </c>
      <c r="F50" s="10">
        <f>D50</f>
        <v>0</v>
      </c>
    </row>
    <row r="51" spans="1:6" s="29" customFormat="1" ht="20.25" customHeight="1">
      <c r="A51" s="110" t="s">
        <v>81</v>
      </c>
      <c r="B51" s="7"/>
      <c r="C51" s="9">
        <v>0</v>
      </c>
      <c r="D51" s="10">
        <v>0</v>
      </c>
      <c r="E51" s="28" t="s">
        <v>77</v>
      </c>
      <c r="F51" s="10">
        <f>D51</f>
        <v>0</v>
      </c>
    </row>
    <row r="52" spans="1:6" s="29" customFormat="1" ht="20.25" customHeight="1">
      <c r="A52" s="110" t="s">
        <v>109</v>
      </c>
      <c r="B52" s="7"/>
      <c r="C52" s="9"/>
      <c r="D52" s="10">
        <v>138200</v>
      </c>
      <c r="E52" s="28" t="s">
        <v>77</v>
      </c>
      <c r="F52" s="10">
        <f>D52</f>
        <v>138200</v>
      </c>
    </row>
    <row r="53" spans="1:6" s="29" customFormat="1" ht="20.25" customHeight="1">
      <c r="A53" s="109" t="s">
        <v>71</v>
      </c>
      <c r="B53" s="7"/>
      <c r="C53" s="9">
        <v>0</v>
      </c>
      <c r="D53" s="10">
        <v>0</v>
      </c>
      <c r="E53" s="28"/>
      <c r="F53" s="10">
        <f>D53</f>
        <v>0</v>
      </c>
    </row>
    <row r="54" spans="1:6" s="29" customFormat="1" ht="20.25" customHeight="1">
      <c r="A54" s="111" t="s">
        <v>110</v>
      </c>
      <c r="B54" s="7"/>
      <c r="C54" s="9">
        <v>0</v>
      </c>
      <c r="D54" s="10">
        <v>0</v>
      </c>
      <c r="E54" s="28"/>
      <c r="F54" s="10">
        <f>D54-C54</f>
        <v>0</v>
      </c>
    </row>
    <row r="55" spans="1:6" s="29" customFormat="1" ht="20.25" customHeight="1">
      <c r="A55" s="20" t="s">
        <v>111</v>
      </c>
      <c r="B55" s="7"/>
      <c r="C55" s="9">
        <v>0</v>
      </c>
      <c r="D55" s="10">
        <v>31500</v>
      </c>
      <c r="E55" s="28" t="s">
        <v>77</v>
      </c>
      <c r="F55" s="10">
        <f>D55-C55</f>
        <v>31500</v>
      </c>
    </row>
    <row r="56" spans="1:6" s="29" customFormat="1" ht="20.25" customHeight="1">
      <c r="A56" s="34" t="s">
        <v>34</v>
      </c>
      <c r="B56" s="17"/>
      <c r="C56" s="12">
        <f>SUM(C46:C55)</f>
        <v>0</v>
      </c>
      <c r="D56" s="12">
        <f>SUM(D46:D55)</f>
        <v>15913071</v>
      </c>
      <c r="E56" s="31" t="s">
        <v>77</v>
      </c>
      <c r="F56" s="13">
        <f>SUM(F46:F55)</f>
        <v>15913071</v>
      </c>
    </row>
    <row r="57" spans="1:6" ht="25.5" customHeight="1" thickBot="1">
      <c r="A57" s="21" t="s">
        <v>72</v>
      </c>
      <c r="B57" s="22"/>
      <c r="C57" s="23">
        <f>C41+C56</f>
        <v>35673500</v>
      </c>
      <c r="D57" s="23">
        <f>D41+D56</f>
        <v>56044520.150000006</v>
      </c>
      <c r="E57" s="33" t="s">
        <v>77</v>
      </c>
      <c r="F57" s="35">
        <f>D57-C57</f>
        <v>20371020.150000006</v>
      </c>
    </row>
    <row r="58" spans="2:5" ht="18" customHeight="1" thickTop="1">
      <c r="B58" s="36"/>
      <c r="C58" s="37"/>
      <c r="D58" s="37"/>
      <c r="E58" s="38"/>
    </row>
    <row r="59" spans="1:5" ht="19.5" customHeight="1">
      <c r="A59" s="25" t="s">
        <v>127</v>
      </c>
      <c r="B59" s="36"/>
      <c r="C59" s="37"/>
      <c r="D59" s="37"/>
      <c r="E59" s="38"/>
    </row>
    <row r="60" spans="1:6" ht="19.5" customHeight="1">
      <c r="A60" s="131" t="s">
        <v>0</v>
      </c>
      <c r="B60" s="133" t="s">
        <v>21</v>
      </c>
      <c r="C60" s="122" t="s">
        <v>22</v>
      </c>
      <c r="D60" s="122" t="s">
        <v>82</v>
      </c>
      <c r="E60" s="124" t="s">
        <v>75</v>
      </c>
      <c r="F60" s="125"/>
    </row>
    <row r="61" spans="1:6" ht="19.5" customHeight="1">
      <c r="A61" s="132"/>
      <c r="B61" s="134"/>
      <c r="C61" s="123"/>
      <c r="D61" s="123"/>
      <c r="E61" s="126" t="s">
        <v>76</v>
      </c>
      <c r="F61" s="127"/>
    </row>
    <row r="62" spans="1:6" ht="19.5" customHeight="1">
      <c r="A62" s="39" t="s">
        <v>83</v>
      </c>
      <c r="B62" s="40"/>
      <c r="C62" s="41"/>
      <c r="D62" s="41"/>
      <c r="E62" s="42"/>
      <c r="F62" s="43"/>
    </row>
    <row r="63" spans="1:6" ht="21" customHeight="1">
      <c r="A63" s="44" t="s">
        <v>1</v>
      </c>
      <c r="B63" s="45" t="s">
        <v>8</v>
      </c>
      <c r="C63" s="46">
        <v>1991740</v>
      </c>
      <c r="D63" s="47">
        <v>1474027.4</v>
      </c>
      <c r="E63" s="48" t="s">
        <v>78</v>
      </c>
      <c r="F63" s="49">
        <f>C63-D63</f>
        <v>517712.6000000001</v>
      </c>
    </row>
    <row r="64" spans="1:6" ht="21" customHeight="1">
      <c r="A64" s="44" t="s">
        <v>15</v>
      </c>
      <c r="B64" s="45" t="s">
        <v>84</v>
      </c>
      <c r="C64" s="46">
        <v>9125125</v>
      </c>
      <c r="D64" s="47">
        <v>8346823</v>
      </c>
      <c r="E64" s="48" t="s">
        <v>78</v>
      </c>
      <c r="F64" s="49">
        <f aca="true" t="shared" si="0" ref="F64:F73">C64-D64</f>
        <v>778302</v>
      </c>
    </row>
    <row r="65" spans="1:6" ht="21" customHeight="1">
      <c r="A65" s="44" t="s">
        <v>16</v>
      </c>
      <c r="B65" s="45" t="s">
        <v>85</v>
      </c>
      <c r="C65" s="50">
        <v>1831880</v>
      </c>
      <c r="D65" s="51">
        <v>1759541</v>
      </c>
      <c r="E65" s="48" t="s">
        <v>78</v>
      </c>
      <c r="F65" s="49">
        <f t="shared" si="0"/>
        <v>72339</v>
      </c>
    </row>
    <row r="66" spans="1:6" ht="21" customHeight="1">
      <c r="A66" s="44" t="s">
        <v>2</v>
      </c>
      <c r="B66" s="45" t="s">
        <v>9</v>
      </c>
      <c r="C66" s="46">
        <v>2511274</v>
      </c>
      <c r="D66" s="47">
        <v>2180952</v>
      </c>
      <c r="E66" s="48" t="s">
        <v>78</v>
      </c>
      <c r="F66" s="49">
        <f t="shared" si="0"/>
        <v>330322</v>
      </c>
    </row>
    <row r="67" spans="1:6" ht="21" customHeight="1">
      <c r="A67" s="44" t="s">
        <v>3</v>
      </c>
      <c r="B67" s="45" t="s">
        <v>10</v>
      </c>
      <c r="C67" s="46">
        <v>4404593.5</v>
      </c>
      <c r="D67" s="47">
        <v>3998943.98</v>
      </c>
      <c r="E67" s="48" t="s">
        <v>78</v>
      </c>
      <c r="F67" s="49">
        <f t="shared" si="0"/>
        <v>405649.52</v>
      </c>
    </row>
    <row r="68" spans="1:6" ht="21" customHeight="1">
      <c r="A68" s="44" t="s">
        <v>7</v>
      </c>
      <c r="B68" s="45" t="s">
        <v>11</v>
      </c>
      <c r="C68" s="46">
        <v>3023687.5</v>
      </c>
      <c r="D68" s="47">
        <v>2742294.19</v>
      </c>
      <c r="E68" s="48" t="s">
        <v>78</v>
      </c>
      <c r="F68" s="49">
        <f t="shared" si="0"/>
        <v>281393.31000000006</v>
      </c>
    </row>
    <row r="69" spans="1:6" ht="21" customHeight="1">
      <c r="A69" s="44" t="s">
        <v>19</v>
      </c>
      <c r="B69" s="45" t="s">
        <v>20</v>
      </c>
      <c r="C69" s="46">
        <v>361000</v>
      </c>
      <c r="D69" s="47">
        <v>318105.71</v>
      </c>
      <c r="E69" s="48" t="s">
        <v>78</v>
      </c>
      <c r="F69" s="49">
        <f t="shared" si="0"/>
        <v>42894.28999999998</v>
      </c>
    </row>
    <row r="70" spans="1:6" ht="21" customHeight="1">
      <c r="A70" s="44" t="s">
        <v>4</v>
      </c>
      <c r="B70" s="45" t="s">
        <v>12</v>
      </c>
      <c r="C70" s="46">
        <v>3943000</v>
      </c>
      <c r="D70" s="51">
        <v>3924243.04</v>
      </c>
      <c r="E70" s="48" t="s">
        <v>78</v>
      </c>
      <c r="F70" s="49">
        <f t="shared" si="0"/>
        <v>18756.959999999963</v>
      </c>
    </row>
    <row r="71" spans="1:6" ht="21" customHeight="1">
      <c r="A71" s="44" t="s">
        <v>5</v>
      </c>
      <c r="B71" s="45" t="s">
        <v>13</v>
      </c>
      <c r="C71" s="46">
        <v>1490100</v>
      </c>
      <c r="D71" s="51">
        <v>1303830</v>
      </c>
      <c r="E71" s="48" t="s">
        <v>78</v>
      </c>
      <c r="F71" s="49">
        <f t="shared" si="0"/>
        <v>186270</v>
      </c>
    </row>
    <row r="72" spans="1:6" ht="21" customHeight="1">
      <c r="A72" s="44" t="s">
        <v>6</v>
      </c>
      <c r="B72" s="45" t="s">
        <v>14</v>
      </c>
      <c r="C72" s="46">
        <v>5505000</v>
      </c>
      <c r="D72" s="51">
        <v>4438200</v>
      </c>
      <c r="E72" s="48" t="s">
        <v>78</v>
      </c>
      <c r="F72" s="49">
        <f t="shared" si="0"/>
        <v>1066800</v>
      </c>
    </row>
    <row r="73" spans="1:6" ht="21" customHeight="1">
      <c r="A73" s="44" t="s">
        <v>17</v>
      </c>
      <c r="B73" s="19" t="s">
        <v>18</v>
      </c>
      <c r="C73" s="46">
        <v>1486100</v>
      </c>
      <c r="D73" s="51">
        <v>1461245</v>
      </c>
      <c r="E73" s="48" t="s">
        <v>78</v>
      </c>
      <c r="F73" s="49">
        <f t="shared" si="0"/>
        <v>24855</v>
      </c>
    </row>
    <row r="74" spans="1:6" ht="21" customHeight="1">
      <c r="A74" s="39" t="s">
        <v>86</v>
      </c>
      <c r="B74" s="52"/>
      <c r="C74" s="53">
        <f>SUM(C63:C73)</f>
        <v>35673500</v>
      </c>
      <c r="D74" s="53">
        <f>SUM(D63:D73)</f>
        <v>31948205.32</v>
      </c>
      <c r="E74" s="54" t="s">
        <v>78</v>
      </c>
      <c r="F74" s="105">
        <f>C74-D74</f>
        <v>3725294.6799999997</v>
      </c>
    </row>
    <row r="75" spans="1:6" ht="21.75" customHeight="1">
      <c r="A75" s="55" t="s">
        <v>87</v>
      </c>
      <c r="B75" s="36"/>
      <c r="C75" s="56"/>
      <c r="D75" s="57">
        <v>15913071</v>
      </c>
      <c r="E75" s="58"/>
      <c r="F75" s="59"/>
    </row>
    <row r="76" spans="1:6" ht="24" customHeight="1" thickBot="1">
      <c r="A76" s="39" t="s">
        <v>88</v>
      </c>
      <c r="B76" s="36"/>
      <c r="C76" s="5"/>
      <c r="D76" s="23">
        <f>SUM(D74:D75)</f>
        <v>47861276.32</v>
      </c>
      <c r="E76" s="60"/>
      <c r="F76" s="61"/>
    </row>
    <row r="77" spans="1:6" ht="21" customHeight="1" thickBot="1" thickTop="1">
      <c r="A77" s="62" t="s">
        <v>89</v>
      </c>
      <c r="B77" s="36"/>
      <c r="C77" s="37"/>
      <c r="D77" s="63">
        <f>D57-D76</f>
        <v>8183243.830000006</v>
      </c>
      <c r="E77" s="38"/>
      <c r="F77" s="61"/>
    </row>
    <row r="78" spans="1:6" ht="21" customHeight="1" thickTop="1">
      <c r="A78" s="62" t="s">
        <v>90</v>
      </c>
      <c r="B78" s="36"/>
      <c r="C78" s="37"/>
      <c r="D78" s="37"/>
      <c r="E78" s="38"/>
      <c r="F78" s="61"/>
    </row>
    <row r="79" spans="1:6" ht="21" customHeight="1">
      <c r="A79" s="113" t="s">
        <v>91</v>
      </c>
      <c r="B79" s="114"/>
      <c r="C79" s="115"/>
      <c r="D79" s="115"/>
      <c r="E79" s="116"/>
      <c r="F79" s="117"/>
    </row>
  </sheetData>
  <sheetProtection/>
  <mergeCells count="21">
    <mergeCell ref="A60:A61"/>
    <mergeCell ref="B60:B61"/>
    <mergeCell ref="E44:F44"/>
    <mergeCell ref="A1:E1"/>
    <mergeCell ref="A43:A44"/>
    <mergeCell ref="B43:B44"/>
    <mergeCell ref="C43:C44"/>
    <mergeCell ref="D43:D44"/>
    <mergeCell ref="B4:B5"/>
    <mergeCell ref="C4:C5"/>
    <mergeCell ref="D4:D5"/>
    <mergeCell ref="E4:F4"/>
    <mergeCell ref="A2:F2"/>
    <mergeCell ref="A3:F3"/>
    <mergeCell ref="A4:A5"/>
    <mergeCell ref="C60:C61"/>
    <mergeCell ref="D60:D61"/>
    <mergeCell ref="E60:F60"/>
    <mergeCell ref="E5:F5"/>
    <mergeCell ref="E43:F43"/>
    <mergeCell ref="E61:F61"/>
  </mergeCells>
  <dataValidations count="2">
    <dataValidation type="custom" allowBlank="1" showInputMessage="1" showErrorMessage="1" errorTitle="การใส่ข้อมูลผิดพลาด" error="กรุณาใส่เป็นจำนวนเงิน" sqref="F56 D16 F16 D40:D42 C45:C55 C56:D56 C7:C42 F40:F41">
      <formula1>NOT(ISTEXT($C56))</formula1>
    </dataValidation>
    <dataValidation type="custom" allowBlank="1" showInputMessage="1" showErrorMessage="1" errorTitle="การใส่ข้อมูลผิดพลาด" error="กรุณาใส่เป็นจำนวนเงิน" sqref="D7:D15 D17:D39 F45:F55 F7:F15 F17:F39 D45:D55">
      <formula1>NOT(ISTEXT($F7))</formula1>
    </dataValidation>
  </dataValidations>
  <printOptions horizontalCentered="1"/>
  <pageMargins left="0.1968503937007874" right="0.1968503937007874" top="0.24" bottom="0.24" header="0.26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0" sqref="A20:E21"/>
    </sheetView>
  </sheetViews>
  <sheetFormatPr defaultColWidth="9.140625" defaultRowHeight="19.5" customHeight="1"/>
  <cols>
    <col min="1" max="1" width="46.421875" style="69" customWidth="1"/>
    <col min="2" max="2" width="15.140625" style="104" customWidth="1"/>
    <col min="3" max="3" width="14.57421875" style="104" customWidth="1"/>
    <col min="4" max="4" width="7.00390625" style="70" customWidth="1"/>
    <col min="5" max="5" width="14.28125" style="104" customWidth="1"/>
    <col min="6" max="16384" width="9.140625" style="69" customWidth="1"/>
  </cols>
  <sheetData>
    <row r="1" spans="1:5" ht="23.25" customHeight="1">
      <c r="A1" s="146" t="s">
        <v>73</v>
      </c>
      <c r="B1" s="146"/>
      <c r="C1" s="146"/>
      <c r="D1" s="146"/>
      <c r="E1" s="146"/>
    </row>
    <row r="2" spans="1:5" ht="23.25" customHeight="1">
      <c r="A2" s="146" t="s">
        <v>123</v>
      </c>
      <c r="B2" s="146"/>
      <c r="C2" s="146"/>
      <c r="D2" s="146"/>
      <c r="E2" s="146"/>
    </row>
    <row r="3" spans="1:5" ht="23.25" customHeight="1" thickBot="1">
      <c r="A3" s="146" t="s">
        <v>124</v>
      </c>
      <c r="B3" s="146"/>
      <c r="C3" s="146"/>
      <c r="D3" s="146"/>
      <c r="E3" s="146"/>
    </row>
    <row r="4" spans="1:5" s="70" customFormat="1" ht="19.5" customHeight="1">
      <c r="A4" s="147" t="s">
        <v>0</v>
      </c>
      <c r="B4" s="149" t="s">
        <v>22</v>
      </c>
      <c r="C4" s="136" t="s">
        <v>74</v>
      </c>
      <c r="D4" s="138" t="s">
        <v>75</v>
      </c>
      <c r="E4" s="139"/>
    </row>
    <row r="5" spans="1:5" s="70" customFormat="1" ht="19.5" customHeight="1">
      <c r="A5" s="148"/>
      <c r="B5" s="144"/>
      <c r="C5" s="137"/>
      <c r="D5" s="126" t="s">
        <v>76</v>
      </c>
      <c r="E5" s="140"/>
    </row>
    <row r="6" spans="1:5" ht="19.5" customHeight="1">
      <c r="A6" s="71" t="s">
        <v>100</v>
      </c>
      <c r="B6" s="72"/>
      <c r="C6" s="73"/>
      <c r="D6" s="74"/>
      <c r="E6" s="75"/>
    </row>
    <row r="7" spans="1:5" ht="19.5" customHeight="1">
      <c r="A7" s="71" t="s">
        <v>101</v>
      </c>
      <c r="B7" s="76"/>
      <c r="C7" s="49"/>
      <c r="D7" s="48"/>
      <c r="E7" s="77"/>
    </row>
    <row r="8" spans="1:5" ht="19.5" customHeight="1">
      <c r="A8" s="78" t="s">
        <v>92</v>
      </c>
      <c r="B8" s="76">
        <v>1148200</v>
      </c>
      <c r="C8" s="49">
        <v>554669.06</v>
      </c>
      <c r="D8" s="48" t="s">
        <v>78</v>
      </c>
      <c r="E8" s="77">
        <f>B8-C8</f>
        <v>593530.94</v>
      </c>
    </row>
    <row r="9" spans="1:5" ht="19.5" customHeight="1">
      <c r="A9" s="78" t="s">
        <v>93</v>
      </c>
      <c r="B9" s="76">
        <v>80000</v>
      </c>
      <c r="C9" s="49">
        <v>61930.5</v>
      </c>
      <c r="D9" s="48" t="s">
        <v>78</v>
      </c>
      <c r="E9" s="77">
        <f>B9-C9</f>
        <v>18069.5</v>
      </c>
    </row>
    <row r="10" spans="1:5" ht="19.5" customHeight="1">
      <c r="A10" s="78" t="s">
        <v>94</v>
      </c>
      <c r="B10" s="76">
        <v>320000</v>
      </c>
      <c r="C10" s="49">
        <v>626487.03</v>
      </c>
      <c r="D10" s="48" t="s">
        <v>77</v>
      </c>
      <c r="E10" s="77">
        <f>C10-B10</f>
        <v>306487.03</v>
      </c>
    </row>
    <row r="11" spans="1:5" ht="19.5" customHeight="1">
      <c r="A11" s="78" t="s">
        <v>95</v>
      </c>
      <c r="B11" s="76">
        <v>0</v>
      </c>
      <c r="C11" s="49">
        <v>0</v>
      </c>
      <c r="D11" s="48"/>
      <c r="E11" s="77">
        <f>C11-B11</f>
        <v>0</v>
      </c>
    </row>
    <row r="12" spans="1:5" ht="19.5" customHeight="1">
      <c r="A12" s="78" t="s">
        <v>96</v>
      </c>
      <c r="B12" s="76">
        <v>330000</v>
      </c>
      <c r="C12" s="49">
        <v>321460</v>
      </c>
      <c r="D12" s="48" t="s">
        <v>78</v>
      </c>
      <c r="E12" s="77">
        <f>B12-C12</f>
        <v>8540</v>
      </c>
    </row>
    <row r="13" spans="1:5" ht="19.5" customHeight="1">
      <c r="A13" s="78" t="s">
        <v>97</v>
      </c>
      <c r="B13" s="76">
        <v>0</v>
      </c>
      <c r="C13" s="49">
        <v>0</v>
      </c>
      <c r="D13" s="48"/>
      <c r="E13" s="77">
        <f>C13-B13</f>
        <v>0</v>
      </c>
    </row>
    <row r="14" spans="1:5" ht="19.5" customHeight="1">
      <c r="A14" s="78" t="s">
        <v>98</v>
      </c>
      <c r="B14" s="76">
        <v>18285300</v>
      </c>
      <c r="C14" s="49">
        <v>21962152.56</v>
      </c>
      <c r="D14" s="48" t="s">
        <v>77</v>
      </c>
      <c r="E14" s="77">
        <f>C14-B14</f>
        <v>3676852.5599999987</v>
      </c>
    </row>
    <row r="15" spans="1:5" ht="19.5" customHeight="1">
      <c r="A15" s="78" t="s">
        <v>99</v>
      </c>
      <c r="B15" s="79">
        <v>15510000</v>
      </c>
      <c r="C15" s="80">
        <v>16604750</v>
      </c>
      <c r="D15" s="81" t="s">
        <v>77</v>
      </c>
      <c r="E15" s="77">
        <f>C15-B15</f>
        <v>1094750</v>
      </c>
    </row>
    <row r="16" spans="1:5" ht="21" customHeight="1" thickBot="1">
      <c r="A16" s="82" t="s">
        <v>102</v>
      </c>
      <c r="B16" s="83">
        <f>SUM(B8:B15)</f>
        <v>35673500</v>
      </c>
      <c r="C16" s="68">
        <f>SUM(C8:C15)</f>
        <v>40131449.15</v>
      </c>
      <c r="D16" s="67" t="s">
        <v>77</v>
      </c>
      <c r="E16" s="84">
        <f>C16-B16</f>
        <v>4457949.1499999985</v>
      </c>
    </row>
    <row r="17" spans="1:5" ht="19.5" customHeight="1" thickTop="1">
      <c r="A17" s="85" t="s">
        <v>103</v>
      </c>
      <c r="B17" s="86"/>
      <c r="C17" s="87">
        <v>15913071</v>
      </c>
      <c r="D17" s="88"/>
      <c r="E17" s="77"/>
    </row>
    <row r="18" spans="1:5" ht="21.75" customHeight="1" thickBot="1">
      <c r="A18" s="89" t="s">
        <v>72</v>
      </c>
      <c r="B18" s="86"/>
      <c r="C18" s="68">
        <f>SUM(C16:C17)</f>
        <v>56044520.15</v>
      </c>
      <c r="D18" s="88"/>
      <c r="E18" s="77"/>
    </row>
    <row r="19" spans="1:5" ht="19.5" customHeight="1" thickTop="1">
      <c r="A19" s="90"/>
      <c r="B19" s="86"/>
      <c r="C19" s="86"/>
      <c r="D19" s="88"/>
      <c r="E19" s="77"/>
    </row>
    <row r="20" spans="1:5" ht="19.5" customHeight="1">
      <c r="A20" s="141" t="s">
        <v>0</v>
      </c>
      <c r="B20" s="143" t="s">
        <v>22</v>
      </c>
      <c r="C20" s="145" t="s">
        <v>82</v>
      </c>
      <c r="D20" s="124" t="s">
        <v>104</v>
      </c>
      <c r="E20" s="125"/>
    </row>
    <row r="21" spans="1:5" ht="19.5" customHeight="1">
      <c r="A21" s="142"/>
      <c r="B21" s="144"/>
      <c r="C21" s="137"/>
      <c r="D21" s="126" t="s">
        <v>105</v>
      </c>
      <c r="E21" s="127"/>
    </row>
    <row r="22" spans="1:5" ht="19.5" customHeight="1">
      <c r="A22" s="82" t="s">
        <v>83</v>
      </c>
      <c r="B22" s="76"/>
      <c r="C22" s="49"/>
      <c r="D22" s="48"/>
      <c r="E22" s="91"/>
    </row>
    <row r="23" spans="1:5" ht="19.5" customHeight="1">
      <c r="A23" s="92" t="s">
        <v>1</v>
      </c>
      <c r="B23" s="46">
        <v>1991740</v>
      </c>
      <c r="C23" s="47">
        <v>1474027.4</v>
      </c>
      <c r="D23" s="48" t="s">
        <v>78</v>
      </c>
      <c r="E23" s="91">
        <f>B23-C23</f>
        <v>517712.6000000001</v>
      </c>
    </row>
    <row r="24" spans="1:5" ht="19.5" customHeight="1">
      <c r="A24" s="92" t="s">
        <v>15</v>
      </c>
      <c r="B24" s="46">
        <v>9125125</v>
      </c>
      <c r="C24" s="47">
        <v>8346823</v>
      </c>
      <c r="D24" s="48" t="s">
        <v>78</v>
      </c>
      <c r="E24" s="91">
        <f aca="true" t="shared" si="0" ref="E24:E33">B24-C24</f>
        <v>778302</v>
      </c>
    </row>
    <row r="25" spans="1:5" ht="19.5" customHeight="1">
      <c r="A25" s="92" t="s">
        <v>16</v>
      </c>
      <c r="B25" s="50">
        <v>1831880</v>
      </c>
      <c r="C25" s="51">
        <v>1759541</v>
      </c>
      <c r="D25" s="48" t="s">
        <v>78</v>
      </c>
      <c r="E25" s="91">
        <f t="shared" si="0"/>
        <v>72339</v>
      </c>
    </row>
    <row r="26" spans="1:5" ht="19.5" customHeight="1">
      <c r="A26" s="92" t="s">
        <v>2</v>
      </c>
      <c r="B26" s="46">
        <v>2511274</v>
      </c>
      <c r="C26" s="47">
        <v>2180952</v>
      </c>
      <c r="D26" s="48" t="s">
        <v>78</v>
      </c>
      <c r="E26" s="91">
        <f t="shared" si="0"/>
        <v>330322</v>
      </c>
    </row>
    <row r="27" spans="1:5" ht="19.5" customHeight="1">
      <c r="A27" s="92" t="s">
        <v>3</v>
      </c>
      <c r="B27" s="46">
        <v>4404593.5</v>
      </c>
      <c r="C27" s="47">
        <v>3998943.98</v>
      </c>
      <c r="D27" s="48" t="s">
        <v>78</v>
      </c>
      <c r="E27" s="91">
        <f t="shared" si="0"/>
        <v>405649.52</v>
      </c>
    </row>
    <row r="28" spans="1:5" ht="19.5" customHeight="1">
      <c r="A28" s="92" t="s">
        <v>7</v>
      </c>
      <c r="B28" s="46">
        <v>3023687.5</v>
      </c>
      <c r="C28" s="47">
        <v>2742294.19</v>
      </c>
      <c r="D28" s="48" t="s">
        <v>78</v>
      </c>
      <c r="E28" s="91">
        <f t="shared" si="0"/>
        <v>281393.31000000006</v>
      </c>
    </row>
    <row r="29" spans="1:5" ht="19.5" customHeight="1">
      <c r="A29" s="92" t="s">
        <v>19</v>
      </c>
      <c r="B29" s="46">
        <v>361000</v>
      </c>
      <c r="C29" s="47">
        <v>318105.71</v>
      </c>
      <c r="D29" s="48" t="s">
        <v>78</v>
      </c>
      <c r="E29" s="91">
        <f t="shared" si="0"/>
        <v>42894.28999999998</v>
      </c>
    </row>
    <row r="30" spans="1:5" ht="19.5" customHeight="1">
      <c r="A30" s="92" t="s">
        <v>4</v>
      </c>
      <c r="B30" s="46">
        <v>3943000</v>
      </c>
      <c r="C30" s="51">
        <v>3924243.04</v>
      </c>
      <c r="D30" s="48" t="s">
        <v>78</v>
      </c>
      <c r="E30" s="91">
        <f t="shared" si="0"/>
        <v>18756.959999999963</v>
      </c>
    </row>
    <row r="31" spans="1:5" ht="19.5" customHeight="1">
      <c r="A31" s="92" t="s">
        <v>5</v>
      </c>
      <c r="B31" s="46">
        <v>1490100</v>
      </c>
      <c r="C31" s="51">
        <v>1303830</v>
      </c>
      <c r="D31" s="48" t="s">
        <v>78</v>
      </c>
      <c r="E31" s="91">
        <f t="shared" si="0"/>
        <v>186270</v>
      </c>
    </row>
    <row r="32" spans="1:5" ht="19.5" customHeight="1">
      <c r="A32" s="92" t="s">
        <v>6</v>
      </c>
      <c r="B32" s="46">
        <v>5505000</v>
      </c>
      <c r="C32" s="51">
        <v>4438200</v>
      </c>
      <c r="D32" s="48" t="s">
        <v>78</v>
      </c>
      <c r="E32" s="91">
        <f t="shared" si="0"/>
        <v>1066800</v>
      </c>
    </row>
    <row r="33" spans="1:5" ht="19.5" customHeight="1">
      <c r="A33" s="92" t="s">
        <v>17</v>
      </c>
      <c r="B33" s="46">
        <v>1486100</v>
      </c>
      <c r="C33" s="51">
        <v>1461245</v>
      </c>
      <c r="D33" s="48" t="s">
        <v>78</v>
      </c>
      <c r="E33" s="91">
        <f t="shared" si="0"/>
        <v>24855</v>
      </c>
    </row>
    <row r="34" spans="1:5" ht="21.75" customHeight="1">
      <c r="A34" s="82" t="s">
        <v>86</v>
      </c>
      <c r="B34" s="93">
        <f>SUM(B23:B33)</f>
        <v>35673500</v>
      </c>
      <c r="C34" s="94">
        <f>SUM(C23:C33)</f>
        <v>31948205.32</v>
      </c>
      <c r="D34" s="95" t="s">
        <v>78</v>
      </c>
      <c r="E34" s="96">
        <f>B34-C34</f>
        <v>3725294.6799999997</v>
      </c>
    </row>
    <row r="35" spans="1:5" ht="19.5" customHeight="1">
      <c r="A35" s="85" t="s">
        <v>106</v>
      </c>
      <c r="B35" s="86"/>
      <c r="C35" s="87">
        <v>15913071</v>
      </c>
      <c r="D35" s="88"/>
      <c r="E35" s="77"/>
    </row>
    <row r="36" spans="1:5" ht="22.5" customHeight="1" thickBot="1">
      <c r="A36" s="82" t="s">
        <v>88</v>
      </c>
      <c r="B36" s="86"/>
      <c r="C36" s="97">
        <f>SUM(C34:C35)</f>
        <v>47861276.32</v>
      </c>
      <c r="D36" s="88"/>
      <c r="E36" s="77"/>
    </row>
    <row r="37" spans="1:5" ht="19.5" customHeight="1" thickBot="1">
      <c r="A37" s="98" t="s">
        <v>89</v>
      </c>
      <c r="B37" s="86"/>
      <c r="C37" s="99">
        <f>C18-C36</f>
        <v>8183243.829999998</v>
      </c>
      <c r="D37" s="88"/>
      <c r="E37" s="77"/>
    </row>
    <row r="38" spans="1:5" ht="19.5" customHeight="1" thickTop="1">
      <c r="A38" s="98" t="s">
        <v>90</v>
      </c>
      <c r="B38" s="86"/>
      <c r="C38" s="86"/>
      <c r="D38" s="88"/>
      <c r="E38" s="77"/>
    </row>
    <row r="39" spans="1:5" ht="19.5" customHeight="1" thickBot="1">
      <c r="A39" s="100" t="s">
        <v>91</v>
      </c>
      <c r="B39" s="101"/>
      <c r="C39" s="101"/>
      <c r="D39" s="102"/>
      <c r="E39" s="103"/>
    </row>
    <row r="40" spans="1:5" ht="19.5" customHeight="1">
      <c r="A40" s="88"/>
      <c r="B40" s="86"/>
      <c r="C40" s="86"/>
      <c r="D40" s="88"/>
      <c r="E40" s="86"/>
    </row>
    <row r="41" spans="1:5" ht="19.5" customHeight="1">
      <c r="A41" s="88"/>
      <c r="B41" s="86"/>
      <c r="C41" s="86"/>
      <c r="D41" s="88"/>
      <c r="E41" s="86"/>
    </row>
    <row r="42" spans="1:5" ht="19.5" customHeight="1">
      <c r="A42" s="88"/>
      <c r="B42" s="86"/>
      <c r="C42" s="86"/>
      <c r="D42" s="88"/>
      <c r="E42" s="86"/>
    </row>
  </sheetData>
  <sheetProtection/>
  <mergeCells count="13">
    <mergeCell ref="A1:E1"/>
    <mergeCell ref="A2:E2"/>
    <mergeCell ref="A3:E3"/>
    <mergeCell ref="A4:A5"/>
    <mergeCell ref="B4:B5"/>
    <mergeCell ref="C4:C5"/>
    <mergeCell ref="D4:E4"/>
    <mergeCell ref="D5:E5"/>
    <mergeCell ref="A20:A21"/>
    <mergeCell ref="B20:B21"/>
    <mergeCell ref="C20:C21"/>
    <mergeCell ref="D20:E20"/>
    <mergeCell ref="D21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2015-06-25T07:36:10Z</cp:lastPrinted>
  <dcterms:created xsi:type="dcterms:W3CDTF">2007-06-04T07:42:25Z</dcterms:created>
  <dcterms:modified xsi:type="dcterms:W3CDTF">2015-11-23T04:13:04Z</dcterms:modified>
  <cp:category/>
  <cp:version/>
  <cp:contentType/>
  <cp:contentStatus/>
</cp:coreProperties>
</file>